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omerieux-my.sharepoint.com/personal/irwin_rouch_merieux-universite_com/Documents/Perso/Auto entreprise/3. Foilenvie/"/>
    </mc:Choice>
  </mc:AlternateContent>
  <xr:revisionPtr revIDLastSave="426" documentId="8_{814D169D-EC43-4EFB-994C-298332C33FA0}" xr6:coauthVersionLast="47" xr6:coauthVersionMax="47" xr10:uidLastSave="{BF63A1D9-AD8A-4B37-8509-0D98F35EF68A}"/>
  <bookViews>
    <workbookView xWindow="-108" yWindow="-108" windowWidth="23256" windowHeight="12576" xr2:uid="{2E0104E4-3043-492B-BCC3-8559E1076D4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  <c r="H26" i="1" s="1"/>
  <c r="D26" i="1"/>
  <c r="D4" i="1"/>
  <c r="H18" i="1"/>
  <c r="D28" i="1" s="1"/>
  <c r="D18" i="1"/>
  <c r="O41" i="1"/>
  <c r="N41" i="1"/>
  <c r="M41" i="1"/>
  <c r="L41" i="1"/>
  <c r="K41" i="1"/>
  <c r="J41" i="1"/>
  <c r="I41" i="1"/>
  <c r="O40" i="1"/>
  <c r="N40" i="1"/>
  <c r="M40" i="1"/>
  <c r="L40" i="1"/>
  <c r="K40" i="1"/>
  <c r="J40" i="1"/>
  <c r="I40" i="1"/>
  <c r="O38" i="1"/>
  <c r="N38" i="1"/>
  <c r="M38" i="1"/>
  <c r="L38" i="1"/>
  <c r="K38" i="1"/>
  <c r="J38" i="1"/>
  <c r="I38" i="1"/>
  <c r="O35" i="1"/>
  <c r="N35" i="1"/>
  <c r="M35" i="1"/>
  <c r="L35" i="1"/>
  <c r="K35" i="1"/>
  <c r="J35" i="1"/>
  <c r="I35" i="1"/>
  <c r="O36" i="1"/>
  <c r="N36" i="1"/>
  <c r="M36" i="1"/>
  <c r="L36" i="1"/>
  <c r="K36" i="1"/>
  <c r="J36" i="1"/>
  <c r="I36" i="1"/>
  <c r="O42" i="1"/>
  <c r="N42" i="1"/>
  <c r="M42" i="1"/>
  <c r="L42" i="1"/>
  <c r="K42" i="1"/>
  <c r="J42" i="1"/>
  <c r="I42" i="1"/>
  <c r="O39" i="1"/>
  <c r="N39" i="1"/>
  <c r="M39" i="1"/>
  <c r="L39" i="1"/>
  <c r="K39" i="1"/>
  <c r="J39" i="1"/>
  <c r="I39" i="1"/>
  <c r="O37" i="1"/>
  <c r="N37" i="1"/>
  <c r="M37" i="1"/>
  <c r="L37" i="1"/>
  <c r="K37" i="1"/>
  <c r="J37" i="1"/>
  <c r="I37" i="1"/>
  <c r="D27" i="1" l="1"/>
  <c r="C47" i="1"/>
</calcChain>
</file>

<file path=xl/sharedStrings.xml><?xml version="1.0" encoding="utf-8"?>
<sst xmlns="http://schemas.openxmlformats.org/spreadsheetml/2006/main" count="88" uniqueCount="81">
  <si>
    <t>Reach 2 minutes</t>
  </si>
  <si>
    <t>Reach 5 minutes</t>
  </si>
  <si>
    <t>Switch feet</t>
  </si>
  <si>
    <t>Running Dockstart and glide</t>
  </si>
  <si>
    <t>Show the wing tip while turning</t>
  </si>
  <si>
    <t>Backflip or 360°</t>
  </si>
  <si>
    <t>Reach 10 minutes</t>
  </si>
  <si>
    <t>Reach 20 minutes</t>
  </si>
  <si>
    <t>Reach 40 minutes</t>
  </si>
  <si>
    <t>Reach 50 minutes</t>
  </si>
  <si>
    <t>Above 60 minutes</t>
  </si>
  <si>
    <t>Competence T for "Tricks" (rider must continue to Pump after the trick to have it validated)</t>
  </si>
  <si>
    <t>1 or 2 steps dockstart and return to starting point</t>
  </si>
  <si>
    <t>Ladderstart and return to starting point</t>
  </si>
  <si>
    <t>Beachstart with drop off and return to starting point</t>
  </si>
  <si>
    <t>Beachstart no drop off and return to starting point</t>
  </si>
  <si>
    <t>Flat Water Pumping Foil Competence Matrix</t>
  </si>
  <si>
    <t>S</t>
  </si>
  <si>
    <t>T</t>
  </si>
  <si>
    <t>D</t>
  </si>
  <si>
    <t>None standard Pump (Doggy Pump / Eddie Eagle Pump…)</t>
  </si>
  <si>
    <t>Footstrap start and return to your starting point</t>
  </si>
  <si>
    <t>D1</t>
  </si>
  <si>
    <t>D2</t>
  </si>
  <si>
    <t>D3</t>
  </si>
  <si>
    <t>D4</t>
  </si>
  <si>
    <t>D5</t>
  </si>
  <si>
    <t>D6</t>
  </si>
  <si>
    <t>D7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</si>
  <si>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</si>
  <si>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</si>
  <si>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</si>
  <si>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</si>
  <si>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</si>
  <si>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</si>
  <si>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</si>
  <si>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</si>
  <si>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</si>
  <si>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</si>
  <si>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</si>
  <si>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Wake Thieving for more than 10 seconds without pumping</t>
  </si>
  <si>
    <t>Skill D for "Duration"</t>
  </si>
  <si>
    <t>Skill B for"Basic"</t>
  </si>
  <si>
    <t>Strapped Jump</t>
  </si>
  <si>
    <t>Ollie (no straps)</t>
  </si>
  <si>
    <t>360° foil in water without pumping</t>
  </si>
  <si>
    <t>T1</t>
  </si>
  <si>
    <t>T2</t>
  </si>
  <si>
    <t>S7</t>
  </si>
  <si>
    <t>T3</t>
  </si>
  <si>
    <t>T7</t>
  </si>
  <si>
    <t>T10</t>
  </si>
  <si>
    <t>T4</t>
  </si>
  <si>
    <t>T5</t>
  </si>
  <si>
    <t>T6</t>
  </si>
  <si>
    <t>T8</t>
  </si>
  <si>
    <t>T9</t>
  </si>
  <si>
    <t>Drop Start and return to starting point</t>
  </si>
  <si>
    <t>Mark "1" in each mastered Skill (no need to master the skills in the order they are displayed)</t>
  </si>
  <si>
    <t>Pump and return to the starting point</t>
  </si>
  <si>
    <t>Deadstart (Rockstart, Frogstart) and return to starting point</t>
  </si>
  <si>
    <t>Reach 1 minute pumping</t>
  </si>
  <si>
    <t>Foot drag (front or back foot) / Hand drag</t>
  </si>
  <si>
    <t>Switch from standing to sitting / knee position</t>
  </si>
  <si>
    <t>Switch from standing to belly position or Superman start</t>
  </si>
  <si>
    <t>Your Current Level ( out of 36 maximum) is</t>
  </si>
  <si>
    <t>S1</t>
  </si>
  <si>
    <t>S2</t>
  </si>
  <si>
    <t>S3</t>
  </si>
  <si>
    <t>S4</t>
  </si>
  <si>
    <t>S5</t>
  </si>
  <si>
    <t>S6</t>
  </si>
  <si>
    <t>Surface / rider's weigh below 20cm2/kg - 9,072cm2/lbs</t>
  </si>
  <si>
    <t>Surface/ rider's weigh below 16cm2/kg - 7,26cm2/lbs</t>
  </si>
  <si>
    <t>Surface/ rider's weigh below 14,67cm2/kg - 6,65cm2/lbs</t>
  </si>
  <si>
    <t>Surface/ rider's weigh below 13,33cm2/kg - 6,05cm2/lbs</t>
  </si>
  <si>
    <t>Surface/ rider's weigh below 12cm2/kg - 5,44cm2/lbs</t>
  </si>
  <si>
    <t>Surface/ rider's weigh below 10,67cm2/kg - 4,84cm2/lbs</t>
  </si>
  <si>
    <t>Surface/ rider's weigh below 9,33cm2/kg - 4,23cm2/lbs</t>
  </si>
  <si>
    <t>Running start with Launcher or Buddy and glide until the board hits the water</t>
  </si>
  <si>
    <t>Competence S for "Speed and Low Surface Front wing" (minimum 30 seconds, front wing volume must be =&lt; than the surface to be a speed wing - no launcher start)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</si>
</sst>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rgb="FF008080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008080"/>
      <name val="Calibri"/>
      <family val="2"/>
      <scheme val="minor"/>
    </font>
    <font>
      <sz val="16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2" fontId="0" fillId="0" borderId="0" xfId="0" applyNumberFormat="1"/>
    <xf numFmtId="0" fontId="2" fillId="0" borderId="0" xfId="0" applyFont="1"/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2" borderId="18" xfId="0" applyFont="1" applyFill="1" applyBorder="1" applyAlignment="1">
      <alignment horizontal="left" wrapText="1"/>
    </xf>
    <xf numFmtId="0" fontId="3" fillId="2" borderId="19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wrapText="1"/>
    </xf>
    <xf numFmtId="0" fontId="6" fillId="0" borderId="0" xfId="0" applyFont="1" applyBorder="1"/>
    <xf numFmtId="0" fontId="3" fillId="2" borderId="4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  <xf numFmtId="0" fontId="7" fillId="0" borderId="11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6" xfId="0" applyFont="1" applyBorder="1"/>
    <xf numFmtId="0" fontId="7" fillId="0" borderId="12" xfId="0" applyFont="1" applyBorder="1"/>
    <xf numFmtId="0" fontId="7" fillId="0" borderId="13" xfId="0" applyFont="1" applyBorder="1"/>
    <xf numFmtId="0" fontId="7" fillId="0" borderId="14" xfId="0" applyFont="1" applyFill="1" applyBorder="1"/>
    <xf numFmtId="0" fontId="7" fillId="0" borderId="8" xfId="0" applyFont="1" applyBorder="1"/>
    <xf numFmtId="0" fontId="7" fillId="0" borderId="16" xfId="0" applyFont="1" applyBorder="1"/>
    <xf numFmtId="0" fontId="7" fillId="0" borderId="17" xfId="0" applyFont="1" applyBorder="1"/>
    <xf numFmtId="0" fontId="6" fillId="0" borderId="7" xfId="0" applyFont="1" applyBorder="1"/>
    <xf numFmtId="0" fontId="6" fillId="0" borderId="6" xfId="0" applyFont="1" applyBorder="1"/>
    <xf numFmtId="0" fontId="8" fillId="0" borderId="0" xfId="0" applyFont="1" applyBorder="1"/>
    <xf numFmtId="0" fontId="3" fillId="2" borderId="5" xfId="0" applyFont="1" applyFill="1" applyBorder="1"/>
    <xf numFmtId="0" fontId="6" fillId="0" borderId="1" xfId="0" applyFont="1" applyBorder="1"/>
    <xf numFmtId="0" fontId="6" fillId="0" borderId="2" xfId="0" applyFont="1" applyBorder="1"/>
    <xf numFmtId="0" fontId="8" fillId="0" borderId="2" xfId="0" applyFont="1" applyBorder="1"/>
    <xf numFmtId="0" fontId="8" fillId="0" borderId="10" xfId="0" applyFont="1" applyBorder="1"/>
    <xf numFmtId="0" fontId="6" fillId="0" borderId="8" xfId="0" applyFont="1" applyBorder="1"/>
    <xf numFmtId="0" fontId="3" fillId="2" borderId="9" xfId="0" applyFont="1" applyFill="1" applyBorder="1"/>
    <xf numFmtId="0" fontId="3" fillId="2" borderId="10" xfId="0" applyFont="1" applyFill="1" applyBorder="1"/>
    <xf numFmtId="0" fontId="4" fillId="0" borderId="6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08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AFC82-97AC-435A-AF7E-1C94DA4586EC}">
  <dimension ref="B1:O47"/>
  <sheetViews>
    <sheetView showGridLines="0" tabSelected="1" zoomScale="85" zoomScaleNormal="85" workbookViewId="0">
      <selection activeCell="K10" sqref="K10"/>
    </sheetView>
  </sheetViews>
  <sheetFormatPr baseColWidth="10" defaultRowHeight="14.4" x14ac:dyDescent="0.3"/>
  <cols>
    <col min="1" max="1" width="2.33203125" customWidth="1"/>
    <col min="2" max="2" width="5.88671875" customWidth="1"/>
    <col min="3" max="3" width="95.21875" customWidth="1"/>
    <col min="4" max="4" width="6.6640625" customWidth="1"/>
    <col min="5" max="5" width="2.88671875" customWidth="1"/>
    <col min="6" max="6" width="5.88671875" customWidth="1"/>
    <col min="7" max="7" width="72.109375" customWidth="1"/>
    <col min="8" max="8" width="6.6640625" customWidth="1"/>
    <col min="9" max="9" width="2.88671875" customWidth="1"/>
    <col min="11" max="11" width="12.88671875" bestFit="1" customWidth="1"/>
  </cols>
  <sheetData>
    <row r="1" spans="2:9" ht="15" thickBot="1" x14ac:dyDescent="0.35"/>
    <row r="2" spans="2:9" ht="17.399999999999999" customHeight="1" thickBot="1" x14ac:dyDescent="0.45">
      <c r="B2" s="33" t="s">
        <v>16</v>
      </c>
      <c r="C2" s="34"/>
      <c r="D2" s="34"/>
      <c r="E2" s="34"/>
      <c r="F2" s="34"/>
      <c r="G2" s="34"/>
      <c r="H2" s="35"/>
    </row>
    <row r="3" spans="2:9" ht="17.399999999999999" customHeight="1" thickBot="1" x14ac:dyDescent="0.45">
      <c r="B3" s="32"/>
      <c r="C3" s="3" t="s">
        <v>58</v>
      </c>
      <c r="D3" s="3"/>
      <c r="E3" s="3"/>
      <c r="F3" s="3"/>
      <c r="G3" s="3"/>
      <c r="H3" s="4"/>
    </row>
    <row r="4" spans="2:9" ht="17.399999999999999" customHeight="1" x14ac:dyDescent="0.4">
      <c r="B4" s="5" t="s">
        <v>42</v>
      </c>
      <c r="C4" s="6"/>
      <c r="D4" s="7">
        <f>SUM(D5:D16)</f>
        <v>10</v>
      </c>
      <c r="E4" s="8"/>
      <c r="F4" s="9" t="s">
        <v>11</v>
      </c>
      <c r="G4" s="10"/>
      <c r="H4" s="7">
        <f>SUM(H5:H14)</f>
        <v>2</v>
      </c>
      <c r="I4" s="2" t="s">
        <v>18</v>
      </c>
    </row>
    <row r="5" spans="2:9" ht="17.399999999999999" customHeight="1" x14ac:dyDescent="0.4">
      <c r="B5" s="11" t="s">
        <v>29</v>
      </c>
      <c r="C5" s="12" t="s">
        <v>79</v>
      </c>
      <c r="D5" s="13">
        <v>1</v>
      </c>
      <c r="E5" s="8"/>
      <c r="F5" s="14" t="s">
        <v>46</v>
      </c>
      <c r="G5" s="15" t="s">
        <v>62</v>
      </c>
      <c r="H5" s="16">
        <v>1</v>
      </c>
    </row>
    <row r="6" spans="2:9" ht="17.399999999999999" customHeight="1" x14ac:dyDescent="0.4">
      <c r="B6" s="11" t="s">
        <v>30</v>
      </c>
      <c r="C6" s="12" t="s">
        <v>3</v>
      </c>
      <c r="D6" s="13">
        <v>1</v>
      </c>
      <c r="E6" s="8"/>
      <c r="F6" s="11" t="s">
        <v>47</v>
      </c>
      <c r="G6" s="12" t="s">
        <v>4</v>
      </c>
      <c r="H6" s="13">
        <v>0</v>
      </c>
    </row>
    <row r="7" spans="2:9" ht="17.399999999999999" customHeight="1" x14ac:dyDescent="0.4">
      <c r="B7" s="11" t="s">
        <v>31</v>
      </c>
      <c r="C7" s="12" t="s">
        <v>59</v>
      </c>
      <c r="D7" s="13">
        <v>1</v>
      </c>
      <c r="E7" s="8"/>
      <c r="F7" s="11" t="s">
        <v>49</v>
      </c>
      <c r="G7" s="12" t="s">
        <v>45</v>
      </c>
      <c r="H7" s="13">
        <v>0</v>
      </c>
    </row>
    <row r="8" spans="2:9" ht="17.399999999999999" customHeight="1" x14ac:dyDescent="0.4">
      <c r="B8" s="11" t="s">
        <v>32</v>
      </c>
      <c r="C8" s="12" t="s">
        <v>12</v>
      </c>
      <c r="D8" s="13">
        <v>1</v>
      </c>
      <c r="E8" s="8"/>
      <c r="F8" s="11" t="s">
        <v>52</v>
      </c>
      <c r="G8" s="17" t="s">
        <v>2</v>
      </c>
      <c r="H8" s="13">
        <v>0</v>
      </c>
    </row>
    <row r="9" spans="2:9" ht="17.399999999999999" customHeight="1" x14ac:dyDescent="0.4">
      <c r="B9" s="11" t="s">
        <v>33</v>
      </c>
      <c r="C9" s="17" t="s">
        <v>57</v>
      </c>
      <c r="D9" s="13">
        <v>1</v>
      </c>
      <c r="E9" s="8"/>
      <c r="F9" s="11" t="s">
        <v>53</v>
      </c>
      <c r="G9" s="17" t="s">
        <v>20</v>
      </c>
      <c r="H9" s="13">
        <v>0</v>
      </c>
    </row>
    <row r="10" spans="2:9" ht="17.399999999999999" customHeight="1" x14ac:dyDescent="0.4">
      <c r="B10" s="11" t="s">
        <v>34</v>
      </c>
      <c r="C10" s="12" t="s">
        <v>13</v>
      </c>
      <c r="D10" s="13">
        <v>1</v>
      </c>
      <c r="E10" s="8"/>
      <c r="F10" s="11" t="s">
        <v>54</v>
      </c>
      <c r="G10" s="12" t="s">
        <v>63</v>
      </c>
      <c r="H10" s="13">
        <v>1</v>
      </c>
    </row>
    <row r="11" spans="2:9" ht="17.399999999999999" customHeight="1" x14ac:dyDescent="0.4">
      <c r="B11" s="11" t="s">
        <v>35</v>
      </c>
      <c r="C11" s="12" t="s">
        <v>61</v>
      </c>
      <c r="D11" s="13">
        <v>1</v>
      </c>
      <c r="E11" s="8"/>
      <c r="F11" s="11" t="s">
        <v>50</v>
      </c>
      <c r="G11" s="12" t="s">
        <v>64</v>
      </c>
      <c r="H11" s="13">
        <v>0</v>
      </c>
    </row>
    <row r="12" spans="2:9" ht="17.399999999999999" customHeight="1" x14ac:dyDescent="0.4">
      <c r="B12" s="11" t="s">
        <v>35</v>
      </c>
      <c r="C12" s="12" t="s">
        <v>60</v>
      </c>
      <c r="D12" s="13">
        <v>1</v>
      </c>
      <c r="E12" s="8"/>
      <c r="F12" s="11" t="s">
        <v>55</v>
      </c>
      <c r="G12" s="12" t="s">
        <v>43</v>
      </c>
      <c r="H12" s="13">
        <v>0</v>
      </c>
    </row>
    <row r="13" spans="2:9" ht="17.399999999999999" customHeight="1" x14ac:dyDescent="0.4">
      <c r="B13" s="11" t="s">
        <v>36</v>
      </c>
      <c r="C13" s="12" t="s">
        <v>21</v>
      </c>
      <c r="D13" s="13">
        <v>0</v>
      </c>
      <c r="E13" s="8"/>
      <c r="F13" s="11" t="s">
        <v>56</v>
      </c>
      <c r="G13" s="12" t="s">
        <v>44</v>
      </c>
      <c r="H13" s="13">
        <v>0</v>
      </c>
    </row>
    <row r="14" spans="2:9" ht="17.399999999999999" customHeight="1" thickBot="1" x14ac:dyDescent="0.45">
      <c r="B14" s="11" t="s">
        <v>37</v>
      </c>
      <c r="C14" s="12" t="s">
        <v>40</v>
      </c>
      <c r="D14" s="13">
        <v>0</v>
      </c>
      <c r="E14" s="8"/>
      <c r="F14" s="18" t="s">
        <v>51</v>
      </c>
      <c r="G14" s="19" t="s">
        <v>5</v>
      </c>
      <c r="H14" s="20">
        <v>0</v>
      </c>
    </row>
    <row r="15" spans="2:9" ht="17.399999999999999" customHeight="1" x14ac:dyDescent="0.4">
      <c r="B15" s="11" t="s">
        <v>38</v>
      </c>
      <c r="C15" s="12" t="s">
        <v>14</v>
      </c>
      <c r="D15" s="13">
        <v>1</v>
      </c>
      <c r="E15" s="8"/>
      <c r="F15" s="8"/>
      <c r="G15" s="8"/>
      <c r="H15" s="21"/>
    </row>
    <row r="16" spans="2:9" ht="17.399999999999999" customHeight="1" thickBot="1" x14ac:dyDescent="0.45">
      <c r="B16" s="18" t="s">
        <v>39</v>
      </c>
      <c r="C16" s="19" t="s">
        <v>15</v>
      </c>
      <c r="D16" s="20">
        <v>1</v>
      </c>
      <c r="E16" s="8"/>
      <c r="F16" s="8"/>
      <c r="G16" s="8"/>
      <c r="H16" s="21"/>
    </row>
    <row r="17" spans="2:11" ht="17.399999999999999" customHeight="1" thickBot="1" x14ac:dyDescent="0.45">
      <c r="B17" s="22"/>
      <c r="C17" s="8"/>
      <c r="D17" s="21"/>
      <c r="E17" s="8"/>
      <c r="F17" s="8"/>
      <c r="G17" s="8"/>
      <c r="H17" s="21"/>
      <c r="I17" s="2" t="s">
        <v>17</v>
      </c>
    </row>
    <row r="18" spans="2:11" ht="17.399999999999999" customHeight="1" x14ac:dyDescent="0.4">
      <c r="B18" s="9" t="s">
        <v>41</v>
      </c>
      <c r="C18" s="10"/>
      <c r="D18" s="7">
        <f>SUM(D19:D25)</f>
        <v>2</v>
      </c>
      <c r="E18" s="23" t="s">
        <v>19</v>
      </c>
      <c r="F18" s="9" t="s">
        <v>80</v>
      </c>
      <c r="G18" s="10"/>
      <c r="H18" s="24">
        <f>SUM(H19:H25)</f>
        <v>2</v>
      </c>
    </row>
    <row r="19" spans="2:11" ht="17.399999999999999" customHeight="1" x14ac:dyDescent="0.4">
      <c r="B19" s="11" t="s">
        <v>22</v>
      </c>
      <c r="C19" s="12" t="s">
        <v>0</v>
      </c>
      <c r="D19" s="13">
        <v>1</v>
      </c>
      <c r="E19" s="8"/>
      <c r="F19" s="14" t="s">
        <v>66</v>
      </c>
      <c r="G19" s="15" t="s">
        <v>72</v>
      </c>
      <c r="H19" s="16">
        <v>1</v>
      </c>
    </row>
    <row r="20" spans="2:11" ht="17.399999999999999" customHeight="1" x14ac:dyDescent="0.4">
      <c r="B20" s="11" t="s">
        <v>23</v>
      </c>
      <c r="C20" s="12" t="s">
        <v>1</v>
      </c>
      <c r="D20" s="13">
        <v>1</v>
      </c>
      <c r="E20" s="8"/>
      <c r="F20" s="11" t="s">
        <v>67</v>
      </c>
      <c r="G20" s="12" t="s">
        <v>73</v>
      </c>
      <c r="H20" s="13">
        <v>1</v>
      </c>
    </row>
    <row r="21" spans="2:11" ht="17.399999999999999" customHeight="1" x14ac:dyDescent="0.4">
      <c r="B21" s="11" t="s">
        <v>24</v>
      </c>
      <c r="C21" s="12" t="s">
        <v>6</v>
      </c>
      <c r="D21" s="13">
        <v>0</v>
      </c>
      <c r="E21" s="8"/>
      <c r="F21" s="11" t="s">
        <v>68</v>
      </c>
      <c r="G21" s="12" t="s">
        <v>74</v>
      </c>
      <c r="H21" s="13">
        <v>0</v>
      </c>
    </row>
    <row r="22" spans="2:11" ht="17.399999999999999" customHeight="1" x14ac:dyDescent="0.4">
      <c r="B22" s="11" t="s">
        <v>25</v>
      </c>
      <c r="C22" s="12" t="s">
        <v>7</v>
      </c>
      <c r="D22" s="13">
        <v>0</v>
      </c>
      <c r="E22" s="8"/>
      <c r="F22" s="11" t="s">
        <v>69</v>
      </c>
      <c r="G22" s="12" t="s">
        <v>75</v>
      </c>
      <c r="H22" s="13">
        <v>0</v>
      </c>
      <c r="K22" s="1"/>
    </row>
    <row r="23" spans="2:11" ht="17.399999999999999" customHeight="1" x14ac:dyDescent="0.4">
      <c r="B23" s="11" t="s">
        <v>26</v>
      </c>
      <c r="C23" s="12" t="s">
        <v>8</v>
      </c>
      <c r="D23" s="13">
        <v>0</v>
      </c>
      <c r="E23" s="8"/>
      <c r="F23" s="11" t="s">
        <v>70</v>
      </c>
      <c r="G23" s="12" t="s">
        <v>76</v>
      </c>
      <c r="H23" s="13">
        <v>0</v>
      </c>
      <c r="K23" s="1"/>
    </row>
    <row r="24" spans="2:11" ht="17.399999999999999" customHeight="1" x14ac:dyDescent="0.4">
      <c r="B24" s="11" t="s">
        <v>27</v>
      </c>
      <c r="C24" s="12" t="s">
        <v>9</v>
      </c>
      <c r="D24" s="13">
        <v>0</v>
      </c>
      <c r="E24" s="8"/>
      <c r="F24" s="11" t="s">
        <v>71</v>
      </c>
      <c r="G24" s="12" t="s">
        <v>77</v>
      </c>
      <c r="H24" s="13">
        <v>0</v>
      </c>
      <c r="K24" s="1"/>
    </row>
    <row r="25" spans="2:11" ht="17.399999999999999" customHeight="1" thickBot="1" x14ac:dyDescent="0.45">
      <c r="B25" s="18" t="s">
        <v>28</v>
      </c>
      <c r="C25" s="19" t="s">
        <v>10</v>
      </c>
      <c r="D25" s="20">
        <v>0</v>
      </c>
      <c r="E25" s="23" t="s">
        <v>19</v>
      </c>
      <c r="F25" s="18" t="s">
        <v>48</v>
      </c>
      <c r="G25" s="19" t="s">
        <v>78</v>
      </c>
      <c r="H25" s="20">
        <v>0</v>
      </c>
      <c r="K25" s="1"/>
    </row>
    <row r="26" spans="2:11" ht="17.399999999999999" customHeight="1" thickBot="1" x14ac:dyDescent="0.45">
      <c r="B26" s="25"/>
      <c r="C26" s="26"/>
      <c r="D26" s="27">
        <f>D18</f>
        <v>2</v>
      </c>
      <c r="E26" s="28" t="s">
        <v>19</v>
      </c>
      <c r="F26" s="29"/>
      <c r="G26" s="30" t="s">
        <v>65</v>
      </c>
      <c r="H26" s="31" t="str">
        <f>D4+D18+H4+H18&amp;IF(AND(D18=H4,H18=H4),"DTS",IF(D18=H4,"DT",IF(H4=H18,"TS",IF(H18=D18,"DS",VLOOKUP(MAX(H18,D26:E28),D18:E18,2,0)))))</f>
        <v>16DTS</v>
      </c>
      <c r="K26" s="1"/>
    </row>
    <row r="27" spans="2:11" x14ac:dyDescent="0.3">
      <c r="D27" s="2">
        <f>H4</f>
        <v>2</v>
      </c>
      <c r="E27" s="2" t="s">
        <v>18</v>
      </c>
    </row>
    <row r="28" spans="2:11" x14ac:dyDescent="0.3">
      <c r="D28" s="2">
        <f>H18</f>
        <v>2</v>
      </c>
      <c r="E28" s="2" t="s">
        <v>17</v>
      </c>
    </row>
    <row r="33" spans="3:15" x14ac:dyDescent="0.3">
      <c r="M33">
        <v>900</v>
      </c>
      <c r="N33">
        <v>800</v>
      </c>
      <c r="O33">
        <v>700</v>
      </c>
    </row>
    <row r="34" spans="3:15" ht="6" customHeight="1" x14ac:dyDescent="0.3">
      <c r="E34" t="s">
        <v>18</v>
      </c>
    </row>
    <row r="35" spans="3:15" ht="29.4" customHeight="1" x14ac:dyDescent="0.3">
      <c r="I35" s="1">
        <f t="shared" ref="I35:O42" si="0">+I$33/$H36</f>
        <v>0</v>
      </c>
      <c r="J35" s="1">
        <f t="shared" si="0"/>
        <v>0</v>
      </c>
      <c r="K35" s="1">
        <f t="shared" si="0"/>
        <v>0</v>
      </c>
      <c r="L35" s="1">
        <f t="shared" si="0"/>
        <v>0</v>
      </c>
      <c r="M35" s="1">
        <f t="shared" si="0"/>
        <v>15</v>
      </c>
      <c r="N35" s="1">
        <f t="shared" si="0"/>
        <v>13.333333333333334</v>
      </c>
      <c r="O35" s="1">
        <f t="shared" si="0"/>
        <v>11.666666666666666</v>
      </c>
    </row>
    <row r="36" spans="3:15" x14ac:dyDescent="0.3">
      <c r="H36">
        <v>60</v>
      </c>
      <c r="I36" s="1">
        <f t="shared" si="0"/>
        <v>0</v>
      </c>
      <c r="J36" s="1">
        <f t="shared" si="0"/>
        <v>0</v>
      </c>
      <c r="K36" s="1">
        <f t="shared" si="0"/>
        <v>0</v>
      </c>
      <c r="L36" s="1">
        <f t="shared" si="0"/>
        <v>0</v>
      </c>
      <c r="M36" s="1">
        <f t="shared" si="0"/>
        <v>13.846153846153847</v>
      </c>
      <c r="N36" s="1">
        <f t="shared" si="0"/>
        <v>12.307692307692308</v>
      </c>
      <c r="O36" s="1">
        <f t="shared" si="0"/>
        <v>10.76923076923077</v>
      </c>
    </row>
    <row r="37" spans="3:15" x14ac:dyDescent="0.3">
      <c r="H37">
        <v>65</v>
      </c>
      <c r="I37" s="1">
        <f t="shared" si="0"/>
        <v>0</v>
      </c>
      <c r="J37" s="1">
        <f t="shared" si="0"/>
        <v>0</v>
      </c>
      <c r="K37" s="1">
        <f t="shared" si="0"/>
        <v>0</v>
      </c>
      <c r="L37" s="1">
        <f t="shared" si="0"/>
        <v>0</v>
      </c>
      <c r="M37" s="1">
        <f t="shared" si="0"/>
        <v>13.235294117647058</v>
      </c>
      <c r="N37" s="1">
        <f t="shared" si="0"/>
        <v>11.764705882352942</v>
      </c>
      <c r="O37" s="1">
        <f t="shared" si="0"/>
        <v>10.294117647058824</v>
      </c>
    </row>
    <row r="38" spans="3:15" x14ac:dyDescent="0.3">
      <c r="H38">
        <v>68</v>
      </c>
      <c r="I38" s="1">
        <f t="shared" si="0"/>
        <v>0</v>
      </c>
      <c r="J38" s="1">
        <f t="shared" si="0"/>
        <v>0</v>
      </c>
      <c r="K38" s="1">
        <f t="shared" si="0"/>
        <v>0</v>
      </c>
      <c r="L38" s="1">
        <f t="shared" si="0"/>
        <v>0</v>
      </c>
      <c r="M38" s="1">
        <f t="shared" si="0"/>
        <v>12</v>
      </c>
      <c r="N38" s="1">
        <f t="shared" si="0"/>
        <v>10.666666666666666</v>
      </c>
      <c r="O38" s="1">
        <f t="shared" si="0"/>
        <v>9.3333333333333339</v>
      </c>
    </row>
    <row r="39" spans="3:15" x14ac:dyDescent="0.3">
      <c r="H39">
        <v>75</v>
      </c>
      <c r="I39" s="1">
        <f t="shared" si="0"/>
        <v>0</v>
      </c>
      <c r="J39" s="1">
        <f t="shared" si="0"/>
        <v>0</v>
      </c>
      <c r="K39" s="1">
        <f t="shared" si="0"/>
        <v>0</v>
      </c>
      <c r="L39" s="1">
        <f t="shared" si="0"/>
        <v>0</v>
      </c>
      <c r="M39" s="1">
        <f t="shared" si="0"/>
        <v>11.25</v>
      </c>
      <c r="N39" s="1">
        <f t="shared" si="0"/>
        <v>10</v>
      </c>
      <c r="O39" s="1">
        <f t="shared" si="0"/>
        <v>8.75</v>
      </c>
    </row>
    <row r="40" spans="3:15" x14ac:dyDescent="0.3">
      <c r="H40">
        <v>80</v>
      </c>
      <c r="I40" s="1">
        <f t="shared" si="0"/>
        <v>0</v>
      </c>
      <c r="J40" s="1">
        <f t="shared" si="0"/>
        <v>0</v>
      </c>
      <c r="K40" s="1">
        <f t="shared" si="0"/>
        <v>0</v>
      </c>
      <c r="L40" s="1">
        <f t="shared" si="0"/>
        <v>0</v>
      </c>
      <c r="M40" s="1">
        <f t="shared" si="0"/>
        <v>10.588235294117647</v>
      </c>
      <c r="N40" s="1">
        <f t="shared" si="0"/>
        <v>9.4117647058823533</v>
      </c>
      <c r="O40" s="1">
        <f t="shared" si="0"/>
        <v>8.235294117647058</v>
      </c>
    </row>
    <row r="41" spans="3:15" x14ac:dyDescent="0.3">
      <c r="H41">
        <v>85</v>
      </c>
      <c r="I41" s="1">
        <f t="shared" si="0"/>
        <v>0</v>
      </c>
      <c r="J41" s="1">
        <f t="shared" si="0"/>
        <v>0</v>
      </c>
      <c r="K41" s="1">
        <f t="shared" si="0"/>
        <v>0</v>
      </c>
      <c r="L41" s="1">
        <f t="shared" si="0"/>
        <v>0</v>
      </c>
      <c r="M41" s="1">
        <f t="shared" si="0"/>
        <v>10</v>
      </c>
      <c r="N41" s="1">
        <f t="shared" si="0"/>
        <v>8.8888888888888893</v>
      </c>
      <c r="O41" s="1">
        <f t="shared" si="0"/>
        <v>7.7777777777777777</v>
      </c>
    </row>
    <row r="42" spans="3:15" x14ac:dyDescent="0.3">
      <c r="H42">
        <v>90</v>
      </c>
      <c r="I42" s="1">
        <f t="shared" si="0"/>
        <v>0</v>
      </c>
      <c r="J42" s="1">
        <f t="shared" si="0"/>
        <v>0</v>
      </c>
      <c r="K42" s="1">
        <f t="shared" si="0"/>
        <v>0</v>
      </c>
      <c r="L42" s="1">
        <f t="shared" si="0"/>
        <v>0</v>
      </c>
      <c r="M42" s="1">
        <f t="shared" si="0"/>
        <v>9.473684210526315</v>
      </c>
      <c r="N42" s="1">
        <f t="shared" si="0"/>
        <v>8.4210526315789469</v>
      </c>
      <c r="O42" s="1">
        <f t="shared" si="0"/>
        <v>7.3684210526315788</v>
      </c>
    </row>
    <row r="43" spans="3:15" ht="6" customHeight="1" x14ac:dyDescent="0.3">
      <c r="E43" t="s">
        <v>17</v>
      </c>
      <c r="H43">
        <v>95</v>
      </c>
    </row>
    <row r="47" spans="3:15" x14ac:dyDescent="0.3">
      <c r="C47" t="e">
        <f>SUM(H19:H25)+SUM(H5:H13)+SUM(D19:D25)+SUM(D5:D16)&amp;IF(AND(D26=H14,#REF!=H14),"DTS",IF(D26=H14,"DT",IF(H14=#REF!,"TS",IF(#REF!=D26,"DS",VLOOKUP(MAX(#REF!,H14,D26),D25:E43,2,0)))))</f>
        <v>#REF!</v>
      </c>
    </row>
  </sheetData>
  <mergeCells count="6">
    <mergeCell ref="B2:H2"/>
    <mergeCell ref="C3:H3"/>
    <mergeCell ref="B4:C4"/>
    <mergeCell ref="B18:C18"/>
    <mergeCell ref="F4:G4"/>
    <mergeCell ref="F18:G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BIOMERIEUX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ROUCH Irwin</dc:creator>
  <cp:lastModifiedBy>ROUCH Irwin</cp:lastModifiedBy>
  <dcterms:created xsi:type="dcterms:W3CDTF">2023-08-16T13:15:35Z</dcterms:created>
  <dcterms:modified xsi:type="dcterms:W3CDTF">2023-12-08T07:20:18Z</dcterms:modified>
</cp:coreProperties>
</file>